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E90856B9-77E1-40F2-BF75-E80833A2870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" sheetId="1" r:id="rId1"/>
  </sheets>
  <definedNames>
    <definedName name="Excel_BuiltIn__FilterDatabase" localSheetId="0">Plan!$A$1:$HI$4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HG4" i="1" s="1"/>
  <c r="M4" i="1"/>
  <c r="O4" i="1"/>
  <c r="HJ4" i="1" s="1"/>
  <c r="P4" i="1"/>
  <c r="HN4" i="1" s="1"/>
  <c r="HC4" i="1"/>
  <c r="HD4" i="1"/>
  <c r="HH4" i="1"/>
  <c r="HI4" i="1"/>
  <c r="HK4" i="1"/>
  <c r="HL4" i="1"/>
  <c r="HM4" i="1"/>
  <c r="HO4" i="1"/>
  <c r="HP4" i="1"/>
  <c r="HQ4" i="1"/>
  <c r="HR4" i="1"/>
  <c r="HS4" i="1"/>
  <c r="HT4" i="1"/>
  <c r="HU4" i="1"/>
  <c r="HV4" i="1"/>
  <c r="HW4" i="1"/>
  <c r="HF4" i="1" l="1"/>
  <c r="HE4" i="1"/>
</calcChain>
</file>

<file path=xl/sharedStrings.xml><?xml version="1.0" encoding="utf-8"?>
<sst xmlns="http://schemas.openxmlformats.org/spreadsheetml/2006/main" count="288" uniqueCount="90">
  <si>
    <t>Município</t>
  </si>
  <si>
    <t>ESTIMATIVA POPULACIONAL*</t>
  </si>
  <si>
    <t>DOSES ENVIADAS **</t>
  </si>
  <si>
    <t>DOSES APLICADAS</t>
  </si>
  <si>
    <t>DOSES APLICADAS POR GRUPO</t>
  </si>
  <si>
    <t>COBERTURA VACINAL DA POPULAÇÃO (%)</t>
  </si>
  <si>
    <t>APLICAÇÃO DAS VACINAS</t>
  </si>
  <si>
    <t>COBERTURA VACINAL POR GRUPO (%)</t>
  </si>
  <si>
    <t>População Total</t>
  </si>
  <si>
    <t xml:space="preserve">População vacinável </t>
  </si>
  <si>
    <t>Trabalhadores de Saúde</t>
  </si>
  <si>
    <t>80 anos e mais</t>
  </si>
  <si>
    <t>70 a 79 anos</t>
  </si>
  <si>
    <t>60 a 69 anos</t>
  </si>
  <si>
    <t>Pop de 55-59 anos</t>
  </si>
  <si>
    <t>Pop de 50-54 anos</t>
  </si>
  <si>
    <t>Pop de 45-49 anos</t>
  </si>
  <si>
    <t>Pop de 40-44 anos</t>
  </si>
  <si>
    <t>Pop de 35-39 anos</t>
  </si>
  <si>
    <t>Pop de 30-34 anos</t>
  </si>
  <si>
    <t>Trabalhadores da Educação</t>
  </si>
  <si>
    <t>Trabalhadores da Educação Superior</t>
  </si>
  <si>
    <t>Situação de Rua</t>
  </si>
  <si>
    <t>Privados de liberdade</t>
  </si>
  <si>
    <t>Indígenas aldeados</t>
  </si>
  <si>
    <t>Quilombolas</t>
  </si>
  <si>
    <t>Deficiente Permanente</t>
  </si>
  <si>
    <t>Lactantes</t>
  </si>
  <si>
    <t>Gestantes</t>
  </si>
  <si>
    <t>Puérperas</t>
  </si>
  <si>
    <t>Trabalhadores do Transporte aéreo</t>
  </si>
  <si>
    <t>Trabalhadores da Zona Portuária</t>
  </si>
  <si>
    <t>Comorbidades</t>
  </si>
  <si>
    <t>Caminhoneiros</t>
  </si>
  <si>
    <t xml:space="preserve">Trabalhadores das forças de segurança e Forças Armadas </t>
  </si>
  <si>
    <t>Trabalhadores do Transporte Coletivo</t>
  </si>
  <si>
    <t>Trabalhadores do sistema prisional</t>
  </si>
  <si>
    <t xml:space="preserve">Trabalhadores Industriais e Civil </t>
  </si>
  <si>
    <t>Trabalhadores da Limpeza Urbana</t>
  </si>
  <si>
    <t>Pessoas com 60 anos ou mais e deficientes Institucionalizados</t>
  </si>
  <si>
    <t>Pop de 25-29 anos</t>
  </si>
  <si>
    <t>Pop de 20-24 anos</t>
  </si>
  <si>
    <t>Pop de 18-19 anos</t>
  </si>
  <si>
    <t>Adolescente de 15 a 17 anos</t>
  </si>
  <si>
    <t>Adolescente de 12 a 14 anos</t>
  </si>
  <si>
    <t xml:space="preserve">Crianças de 5 a 9 anos com Comorbidade </t>
  </si>
  <si>
    <t>Crianças de 10 a 11 anos com Comorbidade</t>
  </si>
  <si>
    <t xml:space="preserve">Crianças de 5 a 9 anos </t>
  </si>
  <si>
    <t xml:space="preserve">Crianças de 10 a 11 anos </t>
  </si>
  <si>
    <t>UMA  DOSE (D1 + DU)</t>
  </si>
  <si>
    <t>ESQUEMA COMPLETO (D2 + DU)</t>
  </si>
  <si>
    <t>Reforço 1</t>
  </si>
  <si>
    <t xml:space="preserve">Reforço 2 </t>
  </si>
  <si>
    <t>Proporção de Doses Aplicadas</t>
  </si>
  <si>
    <t>IDOSO</t>
  </si>
  <si>
    <t>ADULTO</t>
  </si>
  <si>
    <t>ADOLESCENTE</t>
  </si>
  <si>
    <t>CRIANÇA</t>
  </si>
  <si>
    <t>Crianças de 5 a 11 anos</t>
  </si>
  <si>
    <t>Adolescentes 12 a 17 anos</t>
  </si>
  <si>
    <t>Maiores de 18 anos</t>
  </si>
  <si>
    <t>Idoso</t>
  </si>
  <si>
    <t xml:space="preserve">Maiores de 50 anos + Trabahadores da Saúde </t>
  </si>
  <si>
    <t>Total de 1ª dose enviada</t>
  </si>
  <si>
    <t>Total de 2ª dose enviadas</t>
  </si>
  <si>
    <t>Total de dose única enviadas</t>
  </si>
  <si>
    <t>Total de Dose de Reforço</t>
  </si>
  <si>
    <t>Total de 1ª dose aplicada</t>
  </si>
  <si>
    <t>Total de 2ª dose aplicada***</t>
  </si>
  <si>
    <t>Total de dose única aplicada</t>
  </si>
  <si>
    <t>Total de dose de reforço aplicada</t>
  </si>
  <si>
    <t>Total de dose de segundo reforço aplicada</t>
  </si>
  <si>
    <t>1ª dose</t>
  </si>
  <si>
    <t>2ª dose</t>
  </si>
  <si>
    <t>DU</t>
  </si>
  <si>
    <t>Ref</t>
  </si>
  <si>
    <t>Ref 2</t>
  </si>
  <si>
    <t xml:space="preserve">Ref2 </t>
  </si>
  <si>
    <t>Ref2</t>
  </si>
  <si>
    <t>REF2</t>
  </si>
  <si>
    <t>População Geral</t>
  </si>
  <si>
    <t>População         40 anos e mais +                                                     Trabalhadores da Saúde</t>
  </si>
  <si>
    <t>% D1</t>
  </si>
  <si>
    <t>% D2</t>
  </si>
  <si>
    <t>% DU</t>
  </si>
  <si>
    <t>% REF</t>
  </si>
  <si>
    <t>D1</t>
  </si>
  <si>
    <t>D2</t>
  </si>
  <si>
    <t xml:space="preserve">D1 </t>
  </si>
  <si>
    <t>280050 Areia Branca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</si>
</sst>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0.0%"/>
  </numFmts>
  <fonts count="10" x14ac:knownFonts="1">
    <font>
      <sz val="11"/>
      <color rgb="FF333333"/>
      <name val="Calibri"/>
      <family val="2"/>
      <charset val="1"/>
    </font>
    <font>
      <sz val="11"/>
      <name val="Calibri"/>
      <family val="2"/>
      <charset val="1"/>
    </font>
    <font>
      <sz val="9"/>
      <name val="Calibri"/>
      <family val="2"/>
      <charset val="1"/>
    </font>
    <font>
      <sz val="11"/>
      <color rgb="FF333333"/>
      <name val="Calibri"/>
      <family val="2"/>
      <charset val="1"/>
    </font>
    <font>
      <sz val="12"/>
      <color rgb="FF333333"/>
      <name val="Calibri"/>
      <family val="2"/>
      <charset val="1"/>
    </font>
    <font>
      <sz val="9"/>
      <color rgb="FF333333"/>
      <name val="Calibri"/>
      <family val="2"/>
      <charset val="1"/>
    </font>
    <font>
      <b/>
      <sz val="9"/>
      <color rgb="FF333333"/>
      <name val="Calibri"/>
      <family val="2"/>
      <charset val="1"/>
    </font>
    <font>
      <sz val="9"/>
      <color rgb="FF333333"/>
      <name val="Trebuchet MS"/>
      <family val="2"/>
      <charset val="1"/>
    </font>
    <font>
      <b/>
      <sz val="11"/>
      <color rgb="FF333333"/>
      <name val="Calibri"/>
      <family val="2"/>
      <charset val="1"/>
    </font>
    <font>
      <sz val="12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BE5D6"/>
        <bgColor rgb="FFFFF5CE"/>
      </patternFill>
    </fill>
    <fill>
      <patternFill patternType="solid">
        <fgColor rgb="FFF8CBAD"/>
        <bgColor rgb="FFFBE5D6"/>
      </patternFill>
    </fill>
    <fill>
      <patternFill patternType="solid">
        <fgColor rgb="FFF4B183"/>
        <bgColor rgb="FFF8CBAD"/>
      </patternFill>
    </fill>
    <fill>
      <patternFill patternType="solid">
        <fgColor rgb="FFC5E0B4"/>
        <bgColor rgb="FFD6DCE5"/>
      </patternFill>
    </fill>
    <fill>
      <patternFill patternType="solid">
        <fgColor rgb="FFE2F0D9"/>
        <bgColor rgb="FFDEEBF7"/>
      </patternFill>
    </fill>
    <fill>
      <patternFill patternType="solid">
        <fgColor rgb="FFD6DCE5"/>
        <bgColor rgb="FFDEEBF7"/>
      </patternFill>
    </fill>
    <fill>
      <patternFill patternType="solid">
        <fgColor rgb="FFFFFFFF"/>
        <bgColor rgb="FFFFF5CE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DEEBF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rgb="FFFFF5CE"/>
      </patternFill>
    </fill>
    <fill>
      <patternFill patternType="solid">
        <fgColor theme="5" tint="0.59999389629810485"/>
        <bgColor rgb="FFFBE5D6"/>
      </patternFill>
    </fill>
    <fill>
      <patternFill patternType="solid">
        <fgColor theme="5" tint="0.59999389629810485"/>
        <bgColor rgb="FFF8CBAD"/>
      </patternFill>
    </fill>
    <fill>
      <patternFill patternType="solid">
        <fgColor theme="7" tint="0.39997558519241921"/>
        <bgColor rgb="FFFFF5CE"/>
      </patternFill>
    </fill>
    <fill>
      <patternFill patternType="solid">
        <fgColor theme="9" tint="0.59999389629810485"/>
        <bgColor rgb="FFD6DCE5"/>
      </patternFill>
    </fill>
    <fill>
      <patternFill patternType="solid">
        <fgColor theme="9" tint="0.59999389629810485"/>
        <bgColor rgb="FFC5E0B4"/>
      </patternFill>
    </fill>
    <fill>
      <patternFill patternType="solid">
        <fgColor rgb="FFDEEBF7"/>
        <bgColor rgb="FFE2F0D9"/>
      </patternFill>
    </fill>
    <fill>
      <patternFill patternType="solid">
        <fgColor theme="4" tint="0.79998168889431442"/>
        <bgColor rgb="FFDEEBF7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50505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50505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9" fontId="3" fillId="0" borderId="0" applyBorder="0" applyProtection="0"/>
    <xf numFmtId="9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91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5" xfId="0" applyFont="1" applyBorder="1"/>
    <xf numFmtId="0" fontId="2" fillId="6" borderId="5" xfId="0" applyFont="1" applyFill="1" applyBorder="1" applyAlignment="1">
      <alignment horizontal="center"/>
    </xf>
    <xf numFmtId="3" fontId="7" fillId="6" borderId="6" xfId="0" applyNumberFormat="1" applyFont="1" applyFill="1" applyBorder="1" applyAlignment="1">
      <alignment horizontal="center" vertical="center" wrapText="1"/>
    </xf>
    <xf numFmtId="1" fontId="2" fillId="6" borderId="5" xfId="0" applyNumberFormat="1" applyFont="1" applyFill="1" applyBorder="1" applyAlignment="1">
      <alignment horizontal="center"/>
    </xf>
    <xf numFmtId="1" fontId="2" fillId="6" borderId="6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1" fontId="5" fillId="7" borderId="5" xfId="1" applyNumberFormat="1" applyFont="1" applyFill="1" applyBorder="1" applyAlignment="1">
      <alignment horizontal="center"/>
    </xf>
    <xf numFmtId="3" fontId="2" fillId="7" borderId="5" xfId="0" applyNumberFormat="1" applyFont="1" applyFill="1" applyBorder="1" applyAlignment="1">
      <alignment horizontal="center"/>
    </xf>
    <xf numFmtId="3" fontId="2" fillId="7" borderId="6" xfId="0" applyNumberFormat="1" applyFont="1" applyFill="1" applyBorder="1" applyAlignment="1">
      <alignment horizontal="center"/>
    </xf>
    <xf numFmtId="165" fontId="1" fillId="2" borderId="7" xfId="3" applyNumberFormat="1" applyFont="1" applyFill="1" applyBorder="1" applyAlignment="1" applyProtection="1">
      <alignment horizontal="center"/>
    </xf>
    <xf numFmtId="165" fontId="1" fillId="3" borderId="5" xfId="3" applyNumberFormat="1" applyFont="1" applyFill="1" applyBorder="1" applyAlignment="1" applyProtection="1">
      <alignment horizontal="center"/>
    </xf>
    <xf numFmtId="165" fontId="1" fillId="4" borderId="5" xfId="3" applyNumberFormat="1" applyFont="1" applyFill="1" applyBorder="1" applyAlignment="1" applyProtection="1">
      <alignment horizontal="center"/>
    </xf>
    <xf numFmtId="10" fontId="1" fillId="4" borderId="8" xfId="3" applyNumberFormat="1" applyFont="1" applyFill="1" applyBorder="1" applyAlignment="1" applyProtection="1">
      <alignment horizontal="center"/>
    </xf>
    <xf numFmtId="165" fontId="1" fillId="5" borderId="7" xfId="3" applyNumberFormat="1" applyFont="1" applyFill="1" applyBorder="1" applyAlignment="1" applyProtection="1">
      <alignment horizontal="center"/>
    </xf>
    <xf numFmtId="10" fontId="1" fillId="5" borderId="5" xfId="3" applyNumberFormat="1" applyFont="1" applyFill="1" applyBorder="1" applyAlignment="1" applyProtection="1">
      <alignment horizontal="center"/>
    </xf>
    <xf numFmtId="165" fontId="1" fillId="5" borderId="5" xfId="3" applyNumberFormat="1" applyFont="1" applyFill="1" applyBorder="1" applyAlignment="1" applyProtection="1">
      <alignment horizontal="center"/>
    </xf>
    <xf numFmtId="165" fontId="1" fillId="5" borderId="6" xfId="3" applyNumberFormat="1" applyFont="1" applyFill="1" applyBorder="1" applyAlignment="1" applyProtection="1">
      <alignment horizontal="center"/>
    </xf>
    <xf numFmtId="0" fontId="1" fillId="0" borderId="0" xfId="0" applyFont="1"/>
    <xf numFmtId="0" fontId="0" fillId="8" borderId="0" xfId="0" applyFill="1"/>
    <xf numFmtId="0" fontId="5" fillId="8" borderId="0" xfId="0" applyFont="1" applyFill="1" applyAlignment="1">
      <alignment horizontal="center"/>
    </xf>
    <xf numFmtId="9" fontId="3" fillId="8" borderId="0" xfId="3" applyFill="1" applyBorder="1" applyProtection="1"/>
    <xf numFmtId="3" fontId="0" fillId="8" borderId="0" xfId="0" applyNumberFormat="1" applyFill="1"/>
    <xf numFmtId="1" fontId="2" fillId="8" borderId="0" xfId="0" applyNumberFormat="1" applyFont="1" applyFill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0" borderId="0" xfId="0" applyNumberFormat="1"/>
    <xf numFmtId="0" fontId="6" fillId="9" borderId="0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 wrapText="1"/>
    </xf>
    <xf numFmtId="10" fontId="1" fillId="16" borderId="5" xfId="3" applyNumberFormat="1" applyFont="1" applyFill="1" applyBorder="1" applyAlignment="1" applyProtection="1">
      <alignment horizontal="center"/>
    </xf>
    <xf numFmtId="9" fontId="3" fillId="16" borderId="5" xfId="3" applyFill="1" applyBorder="1" applyAlignment="1" applyProtection="1">
      <alignment horizontal="center"/>
    </xf>
    <xf numFmtId="0" fontId="6" fillId="12" borderId="11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wrapText="1"/>
    </xf>
    <xf numFmtId="0" fontId="6" fillId="15" borderId="7" xfId="0" applyFont="1" applyFill="1" applyBorder="1" applyAlignment="1">
      <alignment horizontal="center"/>
    </xf>
    <xf numFmtId="0" fontId="8" fillId="18" borderId="6" xfId="0" applyFont="1" applyFill="1" applyBorder="1" applyAlignment="1">
      <alignment horizontal="center"/>
    </xf>
    <xf numFmtId="0" fontId="8" fillId="17" borderId="6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6" fillId="16" borderId="7" xfId="0" applyFont="1" applyFill="1" applyBorder="1" applyAlignment="1">
      <alignment horizontal="center"/>
    </xf>
    <xf numFmtId="0" fontId="8" fillId="18" borderId="12" xfId="0" applyFont="1" applyFill="1" applyBorder="1" applyAlignment="1">
      <alignment horizontal="center"/>
    </xf>
    <xf numFmtId="0" fontId="8" fillId="18" borderId="7" xfId="0" applyFont="1" applyFill="1" applyBorder="1" applyAlignment="1">
      <alignment horizontal="center"/>
    </xf>
    <xf numFmtId="0" fontId="8" fillId="17" borderId="12" xfId="0" applyFont="1" applyFill="1" applyBorder="1" applyAlignment="1">
      <alignment horizontal="center" vertical="center"/>
    </xf>
    <xf numFmtId="0" fontId="8" fillId="17" borderId="7" xfId="0" applyFont="1" applyFill="1" applyBorder="1" applyAlignment="1">
      <alignment horizontal="center" vertical="center"/>
    </xf>
    <xf numFmtId="0" fontId="6" fillId="15" borderId="17" xfId="0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/>
    </xf>
    <xf numFmtId="0" fontId="6" fillId="20" borderId="18" xfId="0" applyFont="1" applyFill="1" applyBorder="1" applyAlignment="1">
      <alignment horizontal="center" vertical="center"/>
    </xf>
    <xf numFmtId="0" fontId="6" fillId="20" borderId="19" xfId="0" applyFont="1" applyFill="1" applyBorder="1" applyAlignment="1">
      <alignment horizontal="center" vertical="center"/>
    </xf>
    <xf numFmtId="0" fontId="6" fillId="20" borderId="20" xfId="0" applyFont="1" applyFill="1" applyBorder="1" applyAlignment="1">
      <alignment horizontal="center" vertical="center"/>
    </xf>
    <xf numFmtId="0" fontId="6" fillId="20" borderId="4" xfId="0" applyFont="1" applyFill="1" applyBorder="1" applyAlignment="1">
      <alignment horizontal="center" vertical="center"/>
    </xf>
    <xf numFmtId="0" fontId="6" fillId="20" borderId="21" xfId="0" applyFont="1" applyFill="1" applyBorder="1" applyAlignment="1">
      <alignment horizontal="center" vertical="center"/>
    </xf>
    <xf numFmtId="0" fontId="6" fillId="20" borderId="22" xfId="0" applyFont="1" applyFill="1" applyBorder="1" applyAlignment="1">
      <alignment horizontal="center" vertical="center"/>
    </xf>
    <xf numFmtId="0" fontId="6" fillId="20" borderId="23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0" fontId="8" fillId="19" borderId="16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 vertical="center"/>
    </xf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Porcentagem" xfId="3" builtinId="5"/>
    <cellStyle name="Porcentagem 2" xfId="4" xr:uid="{00000000-0005-0000-0000-000004000000}"/>
    <cellStyle name="Vírgula 2" xfId="5" xr:uid="{00000000-0005-0000-0000-000005000000}"/>
    <cellStyle name="Vírgula 2 2" xfId="6" xr:uid="{00000000-0005-0000-0000-000006000000}"/>
    <cellStyle name="Vírgula 2 2 2" xfId="7" xr:uid="{00000000-0005-0000-0000-000007000000}"/>
    <cellStyle name="Vírgula 2 3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5CE"/>
      <rgbColor rgb="00DEEBF7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5E0B4"/>
      <rgbColor rgb="00E2F0D9"/>
      <rgbColor rgb="00FDFFAB"/>
      <rgbColor rgb="00FBE5D6"/>
      <rgbColor rgb="00F4B183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"/>
  <sheetViews>
    <sheetView tabSelected="1" zoomScaleNormal="100" workbookViewId="0">
      <pane xSplit="1" topLeftCell="B1" activePane="topRight" state="frozen"/>
      <selection activeCell="A64" sqref="A64"/>
      <selection pane="topRight" activeCell="C11" sqref="C11"/>
    </sheetView>
  </sheetViews>
  <sheetFormatPr defaultColWidth="8.5703125" defaultRowHeight="15" x14ac:dyDescent="0.25"/>
  <cols>
    <col min="1" max="1" width="30.5703125" customWidth="1"/>
    <col min="2" max="2" width="11.140625" style="1" customWidth="1"/>
    <col min="3" max="3" width="12.5703125" style="1" customWidth="1"/>
    <col min="4" max="4" width="14.140625" style="1" customWidth="1"/>
    <col min="5" max="5" width="12.140625" style="1" customWidth="1"/>
    <col min="6" max="7" width="10.28515625" style="1" customWidth="1"/>
    <col min="8" max="8" width="11.7109375" customWidth="1"/>
    <col min="9" max="9" width="11" customWidth="1"/>
    <col min="10" max="11" width="10.28515625" customWidth="1"/>
    <col min="12" max="12" width="11.5703125" customWidth="1"/>
    <col min="13" max="13" width="12.140625" customWidth="1"/>
    <col min="14" max="16" width="10.28515625" customWidth="1"/>
    <col min="17" max="18" width="7.7109375" style="2" customWidth="1"/>
    <col min="19" max="19" width="6.7109375" style="2" customWidth="1"/>
    <col min="20" max="31" width="7.7109375" style="2" customWidth="1"/>
    <col min="32" max="33" width="7.85546875" style="2" customWidth="1"/>
    <col min="34" max="34" width="7.7109375" style="2" customWidth="1"/>
    <col min="35" max="35" width="7.85546875" style="2" customWidth="1"/>
    <col min="36" max="47" width="7.7109375" style="2" customWidth="1"/>
    <col min="48" max="48" width="7.85546875" style="2" customWidth="1"/>
    <col min="49" max="51" width="7.7109375" style="2" customWidth="1"/>
    <col min="52" max="53" width="7.85546875" style="2" customWidth="1"/>
    <col min="54" max="56" width="7.7109375" style="2" customWidth="1"/>
    <col min="57" max="58" width="7.85546875" style="2" customWidth="1"/>
    <col min="59" max="61" width="7.7109375" style="2" customWidth="1"/>
    <col min="62" max="63" width="7.85546875" style="2" customWidth="1"/>
    <col min="64" max="126" width="7.7109375" style="2" customWidth="1"/>
    <col min="127" max="127" width="7.85546875" style="2" customWidth="1"/>
    <col min="128" max="165" width="7.7109375" style="2" customWidth="1"/>
    <col min="166" max="167" width="7.85546875" style="2" customWidth="1"/>
    <col min="168" max="170" width="7.7109375" style="2" customWidth="1"/>
    <col min="171" max="172" width="7.85546875" style="2" customWidth="1"/>
    <col min="173" max="180" width="7.7109375" style="2" customWidth="1"/>
    <col min="181" max="181" width="7.85546875" style="2" customWidth="1"/>
    <col min="182" max="185" width="7.7109375" style="2" customWidth="1"/>
    <col min="186" max="186" width="7.85546875" style="2" customWidth="1"/>
    <col min="187" max="200" width="7.7109375" style="2" customWidth="1"/>
    <col min="201" max="201" width="7.85546875" style="2" customWidth="1"/>
    <col min="202" max="210" width="7.7109375" style="2" customWidth="1"/>
    <col min="211" max="211" width="11.5703125" style="3" customWidth="1"/>
    <col min="212" max="212" width="16.28515625" customWidth="1"/>
    <col min="213" max="214" width="12.28515625" customWidth="1"/>
    <col min="215" max="218" width="10.28515625" customWidth="1"/>
    <col min="219" max="224" width="9.140625" style="3" customWidth="1"/>
    <col min="225" max="226" width="7.140625" style="3" customWidth="1"/>
    <col min="227" max="229" width="9.140625" customWidth="1"/>
    <col min="230" max="230" width="10" customWidth="1"/>
    <col min="231" max="235" width="9.140625" customWidth="1"/>
  </cols>
  <sheetData>
    <row r="1" spans="1:256" s="38" customFormat="1" x14ac:dyDescent="0.25">
      <c r="A1" s="88" t="s">
        <v>0</v>
      </c>
      <c r="B1" s="66" t="s">
        <v>1</v>
      </c>
      <c r="C1" s="67"/>
      <c r="D1" s="67"/>
      <c r="E1" s="67"/>
      <c r="F1" s="67"/>
      <c r="G1" s="68"/>
      <c r="H1" s="80" t="s">
        <v>2</v>
      </c>
      <c r="I1" s="81"/>
      <c r="J1" s="81"/>
      <c r="K1" s="86"/>
      <c r="L1" s="80" t="s">
        <v>3</v>
      </c>
      <c r="M1" s="81"/>
      <c r="N1" s="81"/>
      <c r="O1" s="81"/>
      <c r="P1" s="82"/>
      <c r="Q1" s="63" t="s">
        <v>4</v>
      </c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5"/>
      <c r="HC1" s="78" t="s">
        <v>5</v>
      </c>
      <c r="HD1" s="79"/>
      <c r="HE1" s="79"/>
      <c r="HF1" s="54"/>
      <c r="HG1" s="55" t="s">
        <v>6</v>
      </c>
      <c r="HH1" s="74"/>
      <c r="HI1" s="74"/>
      <c r="HJ1" s="75"/>
      <c r="HK1" s="71" t="s">
        <v>7</v>
      </c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3"/>
    </row>
    <row r="2" spans="1:256" s="43" customFormat="1" ht="38.25" customHeight="1" x14ac:dyDescent="0.25">
      <c r="A2" s="89"/>
      <c r="B2" s="69" t="s">
        <v>8</v>
      </c>
      <c r="C2" s="66" t="s">
        <v>9</v>
      </c>
      <c r="D2" s="67"/>
      <c r="E2" s="67"/>
      <c r="F2" s="67"/>
      <c r="G2" s="68"/>
      <c r="H2" s="83"/>
      <c r="I2" s="84"/>
      <c r="J2" s="84"/>
      <c r="K2" s="87"/>
      <c r="L2" s="83"/>
      <c r="M2" s="84"/>
      <c r="N2" s="84"/>
      <c r="O2" s="84"/>
      <c r="P2" s="85"/>
      <c r="Q2" s="60" t="s">
        <v>10</v>
      </c>
      <c r="R2" s="61"/>
      <c r="S2" s="61"/>
      <c r="T2" s="61"/>
      <c r="U2" s="62"/>
      <c r="V2" s="63" t="s">
        <v>11</v>
      </c>
      <c r="W2" s="64"/>
      <c r="X2" s="64"/>
      <c r="Y2" s="64"/>
      <c r="Z2" s="65"/>
      <c r="AA2" s="63" t="s">
        <v>12</v>
      </c>
      <c r="AB2" s="64"/>
      <c r="AC2" s="64"/>
      <c r="AD2" s="64"/>
      <c r="AE2" s="65"/>
      <c r="AF2" s="63" t="s">
        <v>13</v>
      </c>
      <c r="AG2" s="64"/>
      <c r="AH2" s="64"/>
      <c r="AI2" s="64"/>
      <c r="AJ2" s="65"/>
      <c r="AK2" s="60" t="s">
        <v>14</v>
      </c>
      <c r="AL2" s="61"/>
      <c r="AM2" s="61"/>
      <c r="AN2" s="61"/>
      <c r="AO2" s="62"/>
      <c r="AP2" s="60" t="s">
        <v>15</v>
      </c>
      <c r="AQ2" s="61"/>
      <c r="AR2" s="61"/>
      <c r="AS2" s="61"/>
      <c r="AT2" s="62"/>
      <c r="AU2" s="60" t="s">
        <v>16</v>
      </c>
      <c r="AV2" s="61"/>
      <c r="AW2" s="61"/>
      <c r="AX2" s="61"/>
      <c r="AY2" s="62"/>
      <c r="AZ2" s="60" t="s">
        <v>17</v>
      </c>
      <c r="BA2" s="61"/>
      <c r="BB2" s="61"/>
      <c r="BC2" s="61"/>
      <c r="BD2" s="62"/>
      <c r="BE2" s="60" t="s">
        <v>18</v>
      </c>
      <c r="BF2" s="61"/>
      <c r="BG2" s="61"/>
      <c r="BH2" s="61"/>
      <c r="BI2" s="62"/>
      <c r="BJ2" s="60" t="s">
        <v>19</v>
      </c>
      <c r="BK2" s="61"/>
      <c r="BL2" s="61"/>
      <c r="BM2" s="61"/>
      <c r="BN2" s="62"/>
      <c r="BO2" s="60" t="s">
        <v>20</v>
      </c>
      <c r="BP2" s="61"/>
      <c r="BQ2" s="61"/>
      <c r="BR2" s="61"/>
      <c r="BS2" s="62"/>
      <c r="BT2" s="60" t="s">
        <v>21</v>
      </c>
      <c r="BU2" s="61"/>
      <c r="BV2" s="61"/>
      <c r="BW2" s="61"/>
      <c r="BX2" s="62"/>
      <c r="BY2" s="60" t="s">
        <v>22</v>
      </c>
      <c r="BZ2" s="61"/>
      <c r="CA2" s="61"/>
      <c r="CB2" s="61"/>
      <c r="CC2" s="62"/>
      <c r="CD2" s="60" t="s">
        <v>23</v>
      </c>
      <c r="CE2" s="61"/>
      <c r="CF2" s="61"/>
      <c r="CG2" s="61"/>
      <c r="CH2" s="62"/>
      <c r="CI2" s="60" t="s">
        <v>24</v>
      </c>
      <c r="CJ2" s="61"/>
      <c r="CK2" s="61"/>
      <c r="CL2" s="61"/>
      <c r="CM2" s="62"/>
      <c r="CN2" s="60" t="s">
        <v>25</v>
      </c>
      <c r="CO2" s="61"/>
      <c r="CP2" s="61"/>
      <c r="CQ2" s="61"/>
      <c r="CR2" s="62"/>
      <c r="CS2" s="60" t="s">
        <v>26</v>
      </c>
      <c r="CT2" s="61"/>
      <c r="CU2" s="61"/>
      <c r="CV2" s="61"/>
      <c r="CW2" s="62"/>
      <c r="CX2" s="60" t="s">
        <v>27</v>
      </c>
      <c r="CY2" s="61"/>
      <c r="CZ2" s="61"/>
      <c r="DA2" s="61"/>
      <c r="DB2" s="62"/>
      <c r="DC2" s="60" t="s">
        <v>28</v>
      </c>
      <c r="DD2" s="61"/>
      <c r="DE2" s="61"/>
      <c r="DF2" s="61"/>
      <c r="DG2" s="62"/>
      <c r="DH2" s="60" t="s">
        <v>29</v>
      </c>
      <c r="DI2" s="61"/>
      <c r="DJ2" s="61"/>
      <c r="DK2" s="61"/>
      <c r="DL2" s="62"/>
      <c r="DM2" s="60" t="s">
        <v>30</v>
      </c>
      <c r="DN2" s="61"/>
      <c r="DO2" s="61"/>
      <c r="DP2" s="61"/>
      <c r="DQ2" s="62"/>
      <c r="DR2" s="60" t="s">
        <v>31</v>
      </c>
      <c r="DS2" s="61"/>
      <c r="DT2" s="61"/>
      <c r="DU2" s="61"/>
      <c r="DV2" s="62"/>
      <c r="DW2" s="60" t="s">
        <v>32</v>
      </c>
      <c r="DX2" s="61"/>
      <c r="DY2" s="61"/>
      <c r="DZ2" s="61"/>
      <c r="EA2" s="62"/>
      <c r="EB2" s="60" t="s">
        <v>33</v>
      </c>
      <c r="EC2" s="61"/>
      <c r="ED2" s="61"/>
      <c r="EE2" s="61"/>
      <c r="EF2" s="62"/>
      <c r="EG2" s="60" t="s">
        <v>34</v>
      </c>
      <c r="EH2" s="61"/>
      <c r="EI2" s="61"/>
      <c r="EJ2" s="62"/>
      <c r="EK2" s="60" t="s">
        <v>35</v>
      </c>
      <c r="EL2" s="61"/>
      <c r="EM2" s="61"/>
      <c r="EN2" s="61"/>
      <c r="EO2" s="62"/>
      <c r="EP2" s="60" t="s">
        <v>36</v>
      </c>
      <c r="EQ2" s="61"/>
      <c r="ER2" s="61"/>
      <c r="ES2" s="61"/>
      <c r="ET2" s="62"/>
      <c r="EU2" s="60" t="s">
        <v>37</v>
      </c>
      <c r="EV2" s="61"/>
      <c r="EW2" s="61"/>
      <c r="EX2" s="61"/>
      <c r="EY2" s="62"/>
      <c r="EZ2" s="60" t="s">
        <v>38</v>
      </c>
      <c r="FA2" s="61"/>
      <c r="FB2" s="61"/>
      <c r="FC2" s="61"/>
      <c r="FD2" s="62"/>
      <c r="FE2" s="60" t="s">
        <v>39</v>
      </c>
      <c r="FF2" s="61"/>
      <c r="FG2" s="61"/>
      <c r="FH2" s="61"/>
      <c r="FI2" s="62"/>
      <c r="FJ2" s="60" t="s">
        <v>40</v>
      </c>
      <c r="FK2" s="61"/>
      <c r="FL2" s="61"/>
      <c r="FM2" s="61"/>
      <c r="FN2" s="62"/>
      <c r="FO2" s="60" t="s">
        <v>41</v>
      </c>
      <c r="FP2" s="61"/>
      <c r="FQ2" s="61"/>
      <c r="FR2" s="61"/>
      <c r="FS2" s="62"/>
      <c r="FT2" s="60" t="s">
        <v>42</v>
      </c>
      <c r="FU2" s="61"/>
      <c r="FV2" s="61"/>
      <c r="FW2" s="61"/>
      <c r="FX2" s="62"/>
      <c r="FY2" s="60" t="s">
        <v>43</v>
      </c>
      <c r="FZ2" s="61"/>
      <c r="GA2" s="61"/>
      <c r="GB2" s="61"/>
      <c r="GC2" s="62"/>
      <c r="GD2" s="60" t="s">
        <v>44</v>
      </c>
      <c r="GE2" s="61"/>
      <c r="GF2" s="61"/>
      <c r="GG2" s="61"/>
      <c r="GH2" s="62"/>
      <c r="GI2" s="60" t="s">
        <v>45</v>
      </c>
      <c r="GJ2" s="61"/>
      <c r="GK2" s="61"/>
      <c r="GL2" s="61"/>
      <c r="GM2" s="62"/>
      <c r="GN2" s="60" t="s">
        <v>46</v>
      </c>
      <c r="GO2" s="61"/>
      <c r="GP2" s="61"/>
      <c r="GQ2" s="61"/>
      <c r="GR2" s="62"/>
      <c r="GS2" s="60" t="s">
        <v>47</v>
      </c>
      <c r="GT2" s="61"/>
      <c r="GU2" s="61"/>
      <c r="GV2" s="61"/>
      <c r="GW2" s="62"/>
      <c r="GX2" s="60" t="s">
        <v>48</v>
      </c>
      <c r="GY2" s="61"/>
      <c r="GZ2" s="61"/>
      <c r="HA2" s="61"/>
      <c r="HB2" s="62"/>
      <c r="HC2" s="52" t="s">
        <v>49</v>
      </c>
      <c r="HD2" s="46" t="s">
        <v>50</v>
      </c>
      <c r="HE2" s="47" t="s">
        <v>51</v>
      </c>
      <c r="HF2" s="47" t="s">
        <v>52</v>
      </c>
      <c r="HG2" s="56" t="s">
        <v>53</v>
      </c>
      <c r="HH2" s="76"/>
      <c r="HI2" s="76"/>
      <c r="HJ2" s="77"/>
      <c r="HK2" s="57" t="s">
        <v>54</v>
      </c>
      <c r="HL2" s="58"/>
      <c r="HM2" s="58"/>
      <c r="HN2" s="59"/>
      <c r="HO2" s="57" t="s">
        <v>55</v>
      </c>
      <c r="HP2" s="58"/>
      <c r="HQ2" s="58"/>
      <c r="HR2" s="59"/>
      <c r="HS2" s="57" t="s">
        <v>56</v>
      </c>
      <c r="HT2" s="58"/>
      <c r="HU2" s="59"/>
      <c r="HV2" s="57" t="s">
        <v>57</v>
      </c>
      <c r="HW2" s="59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s="11" customFormat="1" ht="60" x14ac:dyDescent="0.25">
      <c r="A3" s="90"/>
      <c r="B3" s="70"/>
      <c r="C3" s="45" t="s">
        <v>58</v>
      </c>
      <c r="D3" s="45" t="s">
        <v>59</v>
      </c>
      <c r="E3" s="45" t="s">
        <v>60</v>
      </c>
      <c r="F3" s="45" t="s">
        <v>61</v>
      </c>
      <c r="G3" s="45" t="s">
        <v>62</v>
      </c>
      <c r="H3" s="40" t="s">
        <v>63</v>
      </c>
      <c r="I3" s="39" t="s">
        <v>64</v>
      </c>
      <c r="J3" s="39" t="s">
        <v>65</v>
      </c>
      <c r="K3" s="40" t="s">
        <v>66</v>
      </c>
      <c r="L3" s="40" t="s">
        <v>67</v>
      </c>
      <c r="M3" s="41" t="s">
        <v>68</v>
      </c>
      <c r="N3" s="41" t="s">
        <v>69</v>
      </c>
      <c r="O3" s="42" t="s">
        <v>70</v>
      </c>
      <c r="P3" s="42" t="s">
        <v>71</v>
      </c>
      <c r="Q3" s="51" t="s">
        <v>72</v>
      </c>
      <c r="R3" s="51" t="s">
        <v>73</v>
      </c>
      <c r="S3" s="51" t="s">
        <v>74</v>
      </c>
      <c r="T3" s="51" t="s">
        <v>75</v>
      </c>
      <c r="U3" s="51" t="s">
        <v>76</v>
      </c>
      <c r="V3" s="51" t="s">
        <v>72</v>
      </c>
      <c r="W3" s="51" t="s">
        <v>73</v>
      </c>
      <c r="X3" s="51" t="s">
        <v>74</v>
      </c>
      <c r="Y3" s="51" t="s">
        <v>75</v>
      </c>
      <c r="Z3" s="51" t="s">
        <v>76</v>
      </c>
      <c r="AA3" s="51" t="s">
        <v>72</v>
      </c>
      <c r="AB3" s="51" t="s">
        <v>73</v>
      </c>
      <c r="AC3" s="51" t="s">
        <v>74</v>
      </c>
      <c r="AD3" s="51" t="s">
        <v>75</v>
      </c>
      <c r="AE3" s="51" t="s">
        <v>77</v>
      </c>
      <c r="AF3" s="51" t="s">
        <v>72</v>
      </c>
      <c r="AG3" s="51" t="s">
        <v>73</v>
      </c>
      <c r="AH3" s="51" t="s">
        <v>74</v>
      </c>
      <c r="AI3" s="51" t="s">
        <v>75</v>
      </c>
      <c r="AJ3" s="51" t="s">
        <v>77</v>
      </c>
      <c r="AK3" s="51" t="s">
        <v>72</v>
      </c>
      <c r="AL3" s="51" t="s">
        <v>73</v>
      </c>
      <c r="AM3" s="51" t="s">
        <v>74</v>
      </c>
      <c r="AN3" s="51" t="s">
        <v>75</v>
      </c>
      <c r="AO3" s="51" t="s">
        <v>78</v>
      </c>
      <c r="AP3" s="51" t="s">
        <v>72</v>
      </c>
      <c r="AQ3" s="51" t="s">
        <v>73</v>
      </c>
      <c r="AR3" s="51" t="s">
        <v>74</v>
      </c>
      <c r="AS3" s="51" t="s">
        <v>75</v>
      </c>
      <c r="AT3" s="51" t="s">
        <v>76</v>
      </c>
      <c r="AU3" s="51" t="s">
        <v>72</v>
      </c>
      <c r="AV3" s="51" t="s">
        <v>73</v>
      </c>
      <c r="AW3" s="51" t="s">
        <v>74</v>
      </c>
      <c r="AX3" s="51" t="s">
        <v>75</v>
      </c>
      <c r="AY3" s="51" t="s">
        <v>76</v>
      </c>
      <c r="AZ3" s="51" t="s">
        <v>72</v>
      </c>
      <c r="BA3" s="51" t="s">
        <v>73</v>
      </c>
      <c r="BB3" s="51" t="s">
        <v>74</v>
      </c>
      <c r="BC3" s="51" t="s">
        <v>75</v>
      </c>
      <c r="BD3" s="51" t="s">
        <v>76</v>
      </c>
      <c r="BE3" s="51" t="s">
        <v>72</v>
      </c>
      <c r="BF3" s="51" t="s">
        <v>73</v>
      </c>
      <c r="BG3" s="51" t="s">
        <v>74</v>
      </c>
      <c r="BH3" s="51" t="s">
        <v>75</v>
      </c>
      <c r="BI3" s="51" t="s">
        <v>78</v>
      </c>
      <c r="BJ3" s="51" t="s">
        <v>72</v>
      </c>
      <c r="BK3" s="51" t="s">
        <v>73</v>
      </c>
      <c r="BL3" s="51" t="s">
        <v>74</v>
      </c>
      <c r="BM3" s="51" t="s">
        <v>75</v>
      </c>
      <c r="BN3" s="51" t="s">
        <v>78</v>
      </c>
      <c r="BO3" s="51" t="s">
        <v>72</v>
      </c>
      <c r="BP3" s="51" t="s">
        <v>73</v>
      </c>
      <c r="BQ3" s="51" t="s">
        <v>74</v>
      </c>
      <c r="BR3" s="51" t="s">
        <v>75</v>
      </c>
      <c r="BS3" s="51" t="s">
        <v>78</v>
      </c>
      <c r="BT3" s="51" t="s">
        <v>72</v>
      </c>
      <c r="BU3" s="51" t="s">
        <v>73</v>
      </c>
      <c r="BV3" s="51" t="s">
        <v>74</v>
      </c>
      <c r="BW3" s="51" t="s">
        <v>75</v>
      </c>
      <c r="BX3" s="51" t="s">
        <v>78</v>
      </c>
      <c r="BY3" s="51" t="s">
        <v>72</v>
      </c>
      <c r="BZ3" s="51" t="s">
        <v>73</v>
      </c>
      <c r="CA3" s="51" t="s">
        <v>74</v>
      </c>
      <c r="CB3" s="51" t="s">
        <v>75</v>
      </c>
      <c r="CC3" s="51" t="s">
        <v>78</v>
      </c>
      <c r="CD3" s="51" t="s">
        <v>72</v>
      </c>
      <c r="CE3" s="51" t="s">
        <v>73</v>
      </c>
      <c r="CF3" s="51" t="s">
        <v>74</v>
      </c>
      <c r="CG3" s="51" t="s">
        <v>75</v>
      </c>
      <c r="CH3" s="51" t="s">
        <v>78</v>
      </c>
      <c r="CI3" s="51" t="s">
        <v>72</v>
      </c>
      <c r="CJ3" s="51" t="s">
        <v>73</v>
      </c>
      <c r="CK3" s="51" t="s">
        <v>74</v>
      </c>
      <c r="CL3" s="51" t="s">
        <v>75</v>
      </c>
      <c r="CM3" s="51" t="s">
        <v>78</v>
      </c>
      <c r="CN3" s="51" t="s">
        <v>72</v>
      </c>
      <c r="CO3" s="51" t="s">
        <v>73</v>
      </c>
      <c r="CP3" s="51" t="s">
        <v>74</v>
      </c>
      <c r="CQ3" s="51" t="s">
        <v>75</v>
      </c>
      <c r="CR3" s="51" t="s">
        <v>78</v>
      </c>
      <c r="CS3" s="51" t="s">
        <v>72</v>
      </c>
      <c r="CT3" s="51" t="s">
        <v>73</v>
      </c>
      <c r="CU3" s="51" t="s">
        <v>74</v>
      </c>
      <c r="CV3" s="51" t="s">
        <v>75</v>
      </c>
      <c r="CW3" s="51" t="s">
        <v>78</v>
      </c>
      <c r="CX3" s="51" t="s">
        <v>72</v>
      </c>
      <c r="CY3" s="51" t="s">
        <v>73</v>
      </c>
      <c r="CZ3" s="51" t="s">
        <v>74</v>
      </c>
      <c r="DA3" s="51" t="s">
        <v>75</v>
      </c>
      <c r="DB3" s="51" t="s">
        <v>78</v>
      </c>
      <c r="DC3" s="51" t="s">
        <v>72</v>
      </c>
      <c r="DD3" s="51" t="s">
        <v>73</v>
      </c>
      <c r="DE3" s="51" t="s">
        <v>74</v>
      </c>
      <c r="DF3" s="51" t="s">
        <v>75</v>
      </c>
      <c r="DG3" s="51" t="s">
        <v>78</v>
      </c>
      <c r="DH3" s="51" t="s">
        <v>72</v>
      </c>
      <c r="DI3" s="51" t="s">
        <v>73</v>
      </c>
      <c r="DJ3" s="51" t="s">
        <v>74</v>
      </c>
      <c r="DK3" s="51" t="s">
        <v>75</v>
      </c>
      <c r="DL3" s="51" t="s">
        <v>78</v>
      </c>
      <c r="DM3" s="51" t="s">
        <v>72</v>
      </c>
      <c r="DN3" s="51" t="s">
        <v>73</v>
      </c>
      <c r="DO3" s="51" t="s">
        <v>74</v>
      </c>
      <c r="DP3" s="51" t="s">
        <v>75</v>
      </c>
      <c r="DQ3" s="51" t="s">
        <v>78</v>
      </c>
      <c r="DR3" s="51" t="s">
        <v>72</v>
      </c>
      <c r="DS3" s="51" t="s">
        <v>73</v>
      </c>
      <c r="DT3" s="51" t="s">
        <v>74</v>
      </c>
      <c r="DU3" s="51" t="s">
        <v>75</v>
      </c>
      <c r="DV3" s="51" t="s">
        <v>78</v>
      </c>
      <c r="DW3" s="51" t="s">
        <v>72</v>
      </c>
      <c r="DX3" s="51" t="s">
        <v>73</v>
      </c>
      <c r="DY3" s="51" t="s">
        <v>74</v>
      </c>
      <c r="DZ3" s="51" t="s">
        <v>75</v>
      </c>
      <c r="EA3" s="51" t="s">
        <v>78</v>
      </c>
      <c r="EB3" s="51" t="s">
        <v>72</v>
      </c>
      <c r="EC3" s="51" t="s">
        <v>73</v>
      </c>
      <c r="ED3" s="51" t="s">
        <v>74</v>
      </c>
      <c r="EE3" s="51" t="s">
        <v>75</v>
      </c>
      <c r="EF3" s="51" t="s">
        <v>78</v>
      </c>
      <c r="EG3" s="51" t="s">
        <v>72</v>
      </c>
      <c r="EH3" s="51" t="s">
        <v>73</v>
      </c>
      <c r="EI3" s="51" t="s">
        <v>74</v>
      </c>
      <c r="EJ3" s="51" t="s">
        <v>75</v>
      </c>
      <c r="EK3" s="51" t="s">
        <v>72</v>
      </c>
      <c r="EL3" s="51" t="s">
        <v>73</v>
      </c>
      <c r="EM3" s="51" t="s">
        <v>74</v>
      </c>
      <c r="EN3" s="51" t="s">
        <v>75</v>
      </c>
      <c r="EO3" s="51" t="s">
        <v>78</v>
      </c>
      <c r="EP3" s="51" t="s">
        <v>72</v>
      </c>
      <c r="EQ3" s="51" t="s">
        <v>73</v>
      </c>
      <c r="ER3" s="51" t="s">
        <v>74</v>
      </c>
      <c r="ES3" s="51" t="s">
        <v>75</v>
      </c>
      <c r="ET3" s="51" t="s">
        <v>78</v>
      </c>
      <c r="EU3" s="51" t="s">
        <v>72</v>
      </c>
      <c r="EV3" s="51" t="s">
        <v>73</v>
      </c>
      <c r="EW3" s="51" t="s">
        <v>74</v>
      </c>
      <c r="EX3" s="51" t="s">
        <v>75</v>
      </c>
      <c r="EY3" s="51" t="s">
        <v>78</v>
      </c>
      <c r="EZ3" s="51" t="s">
        <v>72</v>
      </c>
      <c r="FA3" s="51" t="s">
        <v>73</v>
      </c>
      <c r="FB3" s="51" t="s">
        <v>74</v>
      </c>
      <c r="FC3" s="51" t="s">
        <v>75</v>
      </c>
      <c r="FD3" s="51" t="s">
        <v>78</v>
      </c>
      <c r="FE3" s="51" t="s">
        <v>72</v>
      </c>
      <c r="FF3" s="51" t="s">
        <v>73</v>
      </c>
      <c r="FG3" s="51" t="s">
        <v>74</v>
      </c>
      <c r="FH3" s="51" t="s">
        <v>75</v>
      </c>
      <c r="FI3" s="51" t="s">
        <v>79</v>
      </c>
      <c r="FJ3" s="51" t="s">
        <v>72</v>
      </c>
      <c r="FK3" s="51" t="s">
        <v>73</v>
      </c>
      <c r="FL3" s="51" t="s">
        <v>74</v>
      </c>
      <c r="FM3" s="51" t="s">
        <v>75</v>
      </c>
      <c r="FN3" s="51" t="s">
        <v>78</v>
      </c>
      <c r="FO3" s="51" t="s">
        <v>72</v>
      </c>
      <c r="FP3" s="51" t="s">
        <v>73</v>
      </c>
      <c r="FQ3" s="51" t="s">
        <v>74</v>
      </c>
      <c r="FR3" s="51" t="s">
        <v>75</v>
      </c>
      <c r="FS3" s="51" t="s">
        <v>78</v>
      </c>
      <c r="FT3" s="51" t="s">
        <v>72</v>
      </c>
      <c r="FU3" s="51" t="s">
        <v>73</v>
      </c>
      <c r="FV3" s="51" t="s">
        <v>74</v>
      </c>
      <c r="FW3" s="51" t="s">
        <v>75</v>
      </c>
      <c r="FX3" s="51" t="s">
        <v>78</v>
      </c>
      <c r="FY3" s="51" t="s">
        <v>72</v>
      </c>
      <c r="FZ3" s="51" t="s">
        <v>73</v>
      </c>
      <c r="GA3" s="51" t="s">
        <v>74</v>
      </c>
      <c r="GB3" s="51" t="s">
        <v>75</v>
      </c>
      <c r="GC3" s="51" t="s">
        <v>78</v>
      </c>
      <c r="GD3" s="51" t="s">
        <v>72</v>
      </c>
      <c r="GE3" s="51" t="s">
        <v>73</v>
      </c>
      <c r="GF3" s="51" t="s">
        <v>74</v>
      </c>
      <c r="GG3" s="51" t="s">
        <v>75</v>
      </c>
      <c r="GH3" s="51" t="s">
        <v>78</v>
      </c>
      <c r="GI3" s="51" t="s">
        <v>72</v>
      </c>
      <c r="GJ3" s="51" t="s">
        <v>73</v>
      </c>
      <c r="GK3" s="51" t="s">
        <v>74</v>
      </c>
      <c r="GL3" s="51" t="s">
        <v>75</v>
      </c>
      <c r="GM3" s="51" t="s">
        <v>78</v>
      </c>
      <c r="GN3" s="51" t="s">
        <v>72</v>
      </c>
      <c r="GO3" s="51" t="s">
        <v>73</v>
      </c>
      <c r="GP3" s="51" t="s">
        <v>74</v>
      </c>
      <c r="GQ3" s="51" t="s">
        <v>75</v>
      </c>
      <c r="GR3" s="51" t="s">
        <v>78</v>
      </c>
      <c r="GS3" s="51" t="s">
        <v>72</v>
      </c>
      <c r="GT3" s="51" t="s">
        <v>73</v>
      </c>
      <c r="GU3" s="51" t="s">
        <v>74</v>
      </c>
      <c r="GV3" s="51" t="s">
        <v>75</v>
      </c>
      <c r="GW3" s="51" t="s">
        <v>78</v>
      </c>
      <c r="GX3" s="51" t="s">
        <v>72</v>
      </c>
      <c r="GY3" s="51" t="s">
        <v>73</v>
      </c>
      <c r="GZ3" s="51" t="s">
        <v>74</v>
      </c>
      <c r="HA3" s="51" t="s">
        <v>75</v>
      </c>
      <c r="HB3" s="51" t="s">
        <v>78</v>
      </c>
      <c r="HC3" s="4" t="s">
        <v>80</v>
      </c>
      <c r="HD3" s="5" t="s">
        <v>80</v>
      </c>
      <c r="HE3" s="6" t="s">
        <v>80</v>
      </c>
      <c r="HF3" s="7" t="s">
        <v>81</v>
      </c>
      <c r="HG3" s="8" t="s">
        <v>82</v>
      </c>
      <c r="HH3" s="9" t="s">
        <v>83</v>
      </c>
      <c r="HI3" s="9" t="s">
        <v>84</v>
      </c>
      <c r="HJ3" s="10" t="s">
        <v>85</v>
      </c>
      <c r="HK3" s="48" t="s">
        <v>86</v>
      </c>
      <c r="HL3" s="48" t="s">
        <v>87</v>
      </c>
      <c r="HM3" s="48" t="s">
        <v>75</v>
      </c>
      <c r="HN3" s="48" t="s">
        <v>78</v>
      </c>
      <c r="HO3" s="48" t="s">
        <v>88</v>
      </c>
      <c r="HP3" s="48" t="s">
        <v>87</v>
      </c>
      <c r="HQ3" s="48" t="s">
        <v>75</v>
      </c>
      <c r="HR3" s="48" t="s">
        <v>76</v>
      </c>
      <c r="HS3" s="48" t="s">
        <v>86</v>
      </c>
      <c r="HT3" s="48" t="s">
        <v>87</v>
      </c>
      <c r="HU3" s="48" t="s">
        <v>75</v>
      </c>
      <c r="HV3" s="48" t="s">
        <v>86</v>
      </c>
      <c r="HW3" s="48" t="s">
        <v>87</v>
      </c>
    </row>
    <row r="4" spans="1:256" s="29" customFormat="1" ht="15.75" x14ac:dyDescent="0.25">
      <c r="A4" s="12" t="s">
        <v>89</v>
      </c>
      <c r="B4" s="13">
        <v>18686</v>
      </c>
      <c r="C4" s="14">
        <v>2068.6</v>
      </c>
      <c r="D4" s="15">
        <v>1819.8</v>
      </c>
      <c r="E4" s="16">
        <v>11416.6</v>
      </c>
      <c r="F4" s="17">
        <v>1876</v>
      </c>
      <c r="G4" s="16">
        <v>4090.93502568752</v>
      </c>
      <c r="H4" s="18">
        <v>16496</v>
      </c>
      <c r="I4" s="18">
        <v>16771</v>
      </c>
      <c r="J4" s="18">
        <v>185</v>
      </c>
      <c r="K4" s="18">
        <v>11064</v>
      </c>
      <c r="L4" s="19">
        <f>Q4+V4+AA4+AF4+AK4+AP4+AU4+AZ4+BE4+BJ4+BO4+BT4+BY4+CD4+CI4+CN4+CS4+CX4+DC4+DH4+DM4+DR4+DW4+EB4+EB4+EG4+EK4+EP4+EU4+EZ4+FE4+FJ4+FO4+FT4+FY4+GD4+GI4+GN4+GS4+GX4</f>
        <v>16580</v>
      </c>
      <c r="M4" s="19">
        <f t="shared" ref="M4" si="0">R4+W4+AB4+AG4+AL4+AQ4+AV4+BA4+BF4+BK4+BP4+BU4+BZ4+CE4+CJ4+CO4+CT4+DD4+DI4+DN4+DS4+DX4+EC4+EH4+EL4+EQ4+EV4+FA4+CY4+FK4+FP4+FU4+FZ4+GE4+FF4+GJ4+GO4+GT4+GY4</f>
        <v>15621</v>
      </c>
      <c r="N4" s="19">
        <v>198</v>
      </c>
      <c r="O4" s="20">
        <f t="shared" ref="O4" si="1">T4+Y4+AD4+AI4+DZ4+FH4+AN4+AS4+AX4+BC4+BH4+BM4+BR4+BW4+CB4+CG4+CL4+CQ4+CV4+DF4+DK4+DP4+DU4+EE4+EJ4+EN4+ES4+EX4+FC4+FM4+FR4+FW4+GB4+GG4+DA4+GL4+GQ4+GV4+HA4</f>
        <v>8413</v>
      </c>
      <c r="P4" s="20">
        <f t="shared" ref="P4" si="2">U4+Z4+AE4+AJ4+EA4+FI4+AO4+AT4+AY4+BD4+BI4+BN4+BS4+BX4+CC4+CH4+CM4+CR4+CW4+DG4+DL4+DQ4+DV4+EF4+EO4+ET4+EY4+FD4+FN4+FS4+FX4+GC4+GH4+DB4+GM4+GR4+GW4+HB4</f>
        <v>1137</v>
      </c>
      <c r="Q4" s="53">
        <v>300</v>
      </c>
      <c r="R4" s="53">
        <v>259</v>
      </c>
      <c r="S4" s="53">
        <v>5</v>
      </c>
      <c r="T4" s="53">
        <v>196</v>
      </c>
      <c r="U4" s="53">
        <v>76</v>
      </c>
      <c r="V4" s="53">
        <v>355</v>
      </c>
      <c r="W4" s="53">
        <v>328</v>
      </c>
      <c r="X4" s="53">
        <v>0</v>
      </c>
      <c r="Y4" s="53">
        <v>298</v>
      </c>
      <c r="Z4" s="53">
        <v>144</v>
      </c>
      <c r="AA4" s="53">
        <v>599</v>
      </c>
      <c r="AB4" s="53">
        <v>600</v>
      </c>
      <c r="AC4" s="53">
        <v>4</v>
      </c>
      <c r="AD4" s="53">
        <v>546</v>
      </c>
      <c r="AE4" s="53">
        <v>275</v>
      </c>
      <c r="AF4" s="53">
        <v>1092</v>
      </c>
      <c r="AG4" s="53">
        <v>1244</v>
      </c>
      <c r="AH4" s="53">
        <v>22</v>
      </c>
      <c r="AI4" s="53">
        <v>862</v>
      </c>
      <c r="AJ4" s="53">
        <v>311</v>
      </c>
      <c r="AK4" s="53">
        <v>519</v>
      </c>
      <c r="AL4" s="53">
        <v>707</v>
      </c>
      <c r="AM4" s="53">
        <v>39</v>
      </c>
      <c r="AN4" s="53">
        <v>534</v>
      </c>
      <c r="AO4" s="53">
        <v>122</v>
      </c>
      <c r="AP4" s="53">
        <v>758</v>
      </c>
      <c r="AQ4" s="53">
        <v>853</v>
      </c>
      <c r="AR4" s="53">
        <v>50</v>
      </c>
      <c r="AS4" s="53">
        <v>646</v>
      </c>
      <c r="AT4" s="53">
        <v>114</v>
      </c>
      <c r="AU4" s="53">
        <v>833</v>
      </c>
      <c r="AV4" s="53">
        <v>874</v>
      </c>
      <c r="AW4" s="53">
        <v>98</v>
      </c>
      <c r="AX4" s="53">
        <v>660</v>
      </c>
      <c r="AY4" s="53">
        <v>41</v>
      </c>
      <c r="AZ4" s="53">
        <v>960</v>
      </c>
      <c r="BA4" s="53">
        <v>1821</v>
      </c>
      <c r="BB4" s="53">
        <v>128</v>
      </c>
      <c r="BC4" s="53">
        <v>776</v>
      </c>
      <c r="BD4" s="53">
        <v>41</v>
      </c>
      <c r="BE4" s="53">
        <v>1011</v>
      </c>
      <c r="BF4" s="53">
        <v>1112</v>
      </c>
      <c r="BG4" s="53">
        <v>64</v>
      </c>
      <c r="BH4" s="53">
        <v>620</v>
      </c>
      <c r="BI4" s="53">
        <v>2</v>
      </c>
      <c r="BJ4" s="53">
        <v>1082</v>
      </c>
      <c r="BK4" s="53">
        <v>1008</v>
      </c>
      <c r="BL4" s="53">
        <v>23</v>
      </c>
      <c r="BM4" s="53">
        <v>567</v>
      </c>
      <c r="BN4" s="53">
        <v>1</v>
      </c>
      <c r="BO4" s="53">
        <v>256</v>
      </c>
      <c r="BP4" s="53">
        <v>168</v>
      </c>
      <c r="BQ4" s="53">
        <v>0</v>
      </c>
      <c r="BR4" s="53">
        <v>0</v>
      </c>
      <c r="BS4" s="53">
        <v>0</v>
      </c>
      <c r="BT4" s="53">
        <v>0</v>
      </c>
      <c r="BU4" s="53">
        <v>0</v>
      </c>
      <c r="BV4" s="53">
        <v>0</v>
      </c>
      <c r="BW4" s="53">
        <v>0</v>
      </c>
      <c r="BX4" s="53">
        <v>0</v>
      </c>
      <c r="BY4" s="53">
        <v>1</v>
      </c>
      <c r="BZ4" s="53">
        <v>0</v>
      </c>
      <c r="CA4" s="53">
        <v>0</v>
      </c>
      <c r="CB4" s="53">
        <v>0</v>
      </c>
      <c r="CC4" s="53">
        <v>0</v>
      </c>
      <c r="CD4" s="53">
        <v>610</v>
      </c>
      <c r="CE4" s="53">
        <v>612</v>
      </c>
      <c r="CF4" s="53">
        <v>0</v>
      </c>
      <c r="CG4" s="53">
        <v>705</v>
      </c>
      <c r="CH4" s="53">
        <v>0</v>
      </c>
      <c r="CI4" s="53">
        <v>0</v>
      </c>
      <c r="CJ4" s="53">
        <v>0</v>
      </c>
      <c r="CK4" s="53">
        <v>0</v>
      </c>
      <c r="CL4" s="53">
        <v>0</v>
      </c>
      <c r="CM4" s="53">
        <v>0</v>
      </c>
      <c r="CN4" s="53">
        <v>0</v>
      </c>
      <c r="CO4" s="53">
        <v>0</v>
      </c>
      <c r="CP4" s="53">
        <v>0</v>
      </c>
      <c r="CQ4" s="53">
        <v>0</v>
      </c>
      <c r="CR4" s="53">
        <v>0</v>
      </c>
      <c r="CS4" s="53">
        <v>128</v>
      </c>
      <c r="CT4" s="53">
        <v>18</v>
      </c>
      <c r="CU4" s="53">
        <v>0</v>
      </c>
      <c r="CV4" s="53">
        <v>0</v>
      </c>
      <c r="CW4" s="53">
        <v>0</v>
      </c>
      <c r="CX4" s="53">
        <v>1</v>
      </c>
      <c r="CY4" s="53">
        <v>0</v>
      </c>
      <c r="CZ4" s="53">
        <v>0</v>
      </c>
      <c r="DA4" s="53">
        <v>0</v>
      </c>
      <c r="DB4" s="53">
        <v>0</v>
      </c>
      <c r="DC4" s="53">
        <v>103</v>
      </c>
      <c r="DD4" s="53">
        <v>44</v>
      </c>
      <c r="DE4" s="53">
        <v>0</v>
      </c>
      <c r="DF4" s="53">
        <v>19</v>
      </c>
      <c r="DG4" s="53">
        <v>0</v>
      </c>
      <c r="DH4" s="53">
        <v>18</v>
      </c>
      <c r="DI4" s="53">
        <v>9</v>
      </c>
      <c r="DJ4" s="53">
        <v>0</v>
      </c>
      <c r="DK4" s="53">
        <v>1</v>
      </c>
      <c r="DL4" s="53">
        <v>0</v>
      </c>
      <c r="DM4" s="53">
        <v>0</v>
      </c>
      <c r="DN4" s="53">
        <v>0</v>
      </c>
      <c r="DO4" s="53">
        <v>0</v>
      </c>
      <c r="DP4" s="53">
        <v>0</v>
      </c>
      <c r="DQ4" s="53">
        <v>0</v>
      </c>
      <c r="DR4" s="53">
        <v>0</v>
      </c>
      <c r="DS4" s="53">
        <v>0</v>
      </c>
      <c r="DT4" s="53">
        <v>0</v>
      </c>
      <c r="DU4" s="53">
        <v>0</v>
      </c>
      <c r="DV4" s="53">
        <v>0</v>
      </c>
      <c r="DW4" s="53">
        <v>673</v>
      </c>
      <c r="DX4" s="53">
        <v>76</v>
      </c>
      <c r="DY4" s="53">
        <v>0</v>
      </c>
      <c r="DZ4" s="53">
        <v>20</v>
      </c>
      <c r="EA4" s="53">
        <v>0</v>
      </c>
      <c r="EB4" s="53">
        <v>67</v>
      </c>
      <c r="EC4" s="53">
        <v>4</v>
      </c>
      <c r="ED4" s="53">
        <v>0</v>
      </c>
      <c r="EE4" s="53">
        <v>0</v>
      </c>
      <c r="EF4" s="53">
        <v>0</v>
      </c>
      <c r="EG4" s="53">
        <v>63</v>
      </c>
      <c r="EH4" s="53">
        <v>58</v>
      </c>
      <c r="EI4" s="53">
        <v>0</v>
      </c>
      <c r="EJ4" s="53">
        <v>0</v>
      </c>
      <c r="EK4" s="53">
        <v>25</v>
      </c>
      <c r="EL4" s="53">
        <v>1</v>
      </c>
      <c r="EM4" s="53">
        <v>0</v>
      </c>
      <c r="EN4" s="53">
        <v>0</v>
      </c>
      <c r="EO4" s="53">
        <v>0</v>
      </c>
      <c r="EP4" s="53">
        <v>180</v>
      </c>
      <c r="EQ4" s="53">
        <v>169</v>
      </c>
      <c r="ER4" s="53">
        <v>0</v>
      </c>
      <c r="ES4" s="53">
        <v>154</v>
      </c>
      <c r="ET4" s="53">
        <v>0</v>
      </c>
      <c r="EU4" s="53">
        <v>0</v>
      </c>
      <c r="EV4" s="53">
        <v>0</v>
      </c>
      <c r="EW4" s="53">
        <v>0</v>
      </c>
      <c r="EX4" s="53">
        <v>0</v>
      </c>
      <c r="EY4" s="53">
        <v>0</v>
      </c>
      <c r="EZ4" s="53">
        <v>28</v>
      </c>
      <c r="FA4" s="53">
        <v>18</v>
      </c>
      <c r="FB4" s="53">
        <v>0</v>
      </c>
      <c r="FC4" s="53">
        <v>8</v>
      </c>
      <c r="FD4" s="53">
        <v>0</v>
      </c>
      <c r="FE4" s="53">
        <v>0</v>
      </c>
      <c r="FF4" s="53">
        <v>0</v>
      </c>
      <c r="FG4" s="53">
        <v>0</v>
      </c>
      <c r="FH4" s="53">
        <v>0</v>
      </c>
      <c r="FI4" s="53">
        <v>0</v>
      </c>
      <c r="FJ4" s="53">
        <v>1388</v>
      </c>
      <c r="FK4" s="53">
        <v>1173</v>
      </c>
      <c r="FL4" s="53">
        <v>28</v>
      </c>
      <c r="FM4" s="53">
        <v>662</v>
      </c>
      <c r="FN4" s="53">
        <v>5</v>
      </c>
      <c r="FO4" s="53">
        <v>1668</v>
      </c>
      <c r="FP4" s="53">
        <v>1288</v>
      </c>
      <c r="FQ4" s="53">
        <v>16</v>
      </c>
      <c r="FR4" s="53">
        <v>630</v>
      </c>
      <c r="FS4" s="53">
        <v>4</v>
      </c>
      <c r="FT4" s="53">
        <v>551</v>
      </c>
      <c r="FU4" s="53">
        <v>507</v>
      </c>
      <c r="FV4" s="53">
        <v>4</v>
      </c>
      <c r="FW4" s="53">
        <v>230</v>
      </c>
      <c r="FX4" s="53">
        <v>1</v>
      </c>
      <c r="FY4" s="53">
        <v>882</v>
      </c>
      <c r="FZ4" s="53">
        <v>793</v>
      </c>
      <c r="GA4" s="53">
        <v>0</v>
      </c>
      <c r="GB4" s="53">
        <v>143</v>
      </c>
      <c r="GC4" s="53">
        <v>0</v>
      </c>
      <c r="GD4" s="53">
        <v>916</v>
      </c>
      <c r="GE4" s="53">
        <v>810</v>
      </c>
      <c r="GF4" s="53">
        <v>1</v>
      </c>
      <c r="GG4" s="53">
        <v>136</v>
      </c>
      <c r="GH4" s="53">
        <v>0</v>
      </c>
      <c r="GI4" s="53">
        <v>11</v>
      </c>
      <c r="GJ4" s="53">
        <v>2</v>
      </c>
      <c r="GK4" s="53">
        <v>0</v>
      </c>
      <c r="GL4" s="53">
        <v>0</v>
      </c>
      <c r="GM4" s="53">
        <v>0</v>
      </c>
      <c r="GN4" s="53">
        <v>23</v>
      </c>
      <c r="GO4" s="53">
        <v>2</v>
      </c>
      <c r="GP4" s="53">
        <v>0</v>
      </c>
      <c r="GQ4" s="53">
        <v>0</v>
      </c>
      <c r="GR4" s="53">
        <v>0</v>
      </c>
      <c r="GS4" s="53">
        <v>955</v>
      </c>
      <c r="GT4" s="53">
        <v>689</v>
      </c>
      <c r="GU4" s="53">
        <v>0</v>
      </c>
      <c r="GV4" s="53">
        <v>0</v>
      </c>
      <c r="GW4" s="53">
        <v>0</v>
      </c>
      <c r="GX4" s="53">
        <v>457</v>
      </c>
      <c r="GY4" s="53">
        <v>374</v>
      </c>
      <c r="GZ4" s="53">
        <v>0</v>
      </c>
      <c r="HA4" s="53">
        <v>0</v>
      </c>
      <c r="HB4" s="53">
        <v>0</v>
      </c>
      <c r="HC4" s="21">
        <f>(L4+N4)/B4</f>
        <v>0.89789146954939525</v>
      </c>
      <c r="HD4" s="22">
        <f>(M4+N4)/B4</f>
        <v>0.84656962431767102</v>
      </c>
      <c r="HE4" s="23">
        <f>O4/B4</f>
        <v>0.45023011880552283</v>
      </c>
      <c r="HF4" s="24">
        <f t="shared" ref="HF4" si="3">P4/G4</f>
        <v>0.27793157135486807</v>
      </c>
      <c r="HG4" s="25">
        <f t="shared" ref="HG4" si="4">L4/H4</f>
        <v>1.0050921435499516</v>
      </c>
      <c r="HH4" s="26">
        <f t="shared" ref="HH4" si="5">M4/I4</f>
        <v>0.93142925287699008</v>
      </c>
      <c r="HI4" s="27">
        <f t="shared" ref="HI4" si="6">N4/J4</f>
        <v>1.0702702702702702</v>
      </c>
      <c r="HJ4" s="28">
        <f t="shared" ref="HJ4" si="7">O4/K4</f>
        <v>0.7603940708604483</v>
      </c>
      <c r="HK4" s="49">
        <f>(V4+AA4+AF4+FE4+X4+AC4+AH4+FG4)/F4</f>
        <v>1.1044776119402986</v>
      </c>
      <c r="HL4" s="49">
        <f>(W4+AB4+AG4+FF4+X4+AC4+AH4+FG4)/F4</f>
        <v>1.1716417910447761</v>
      </c>
      <c r="HM4" s="49">
        <f>(Y4+AD4+AI4+FH4)/F4</f>
        <v>0.90938166311300639</v>
      </c>
      <c r="HN4" s="49">
        <f>P4/F4</f>
        <v>0.60607675906183367</v>
      </c>
      <c r="HO4" s="49">
        <f>(Q4+AK4+AP4+AU4+AZ4+BE4+BJ4+BO4+BT4+BY4+CD4+CN4+CS4+CX4+DC4+DH4+DM4+DR4+DW4+EB4+EG4+EK4+EP4+EU4+EZ4+FJ4+FO4+FT4+S4+AM4+AR4+AW4+BB4+BG4+BL4+BQ4+BV4+CA4+CF4+CP4+CU4+CZ4+DE4+DJ4+DO4+DT4+DY4+ED4+EI4+EM4+ER4+EW4+FB4+FL4+FQ4+FV4)/E4</f>
        <v>1.0228964840670602</v>
      </c>
      <c r="HP4" s="49">
        <f>(R4+AL4+AQ4+AV4+BA4+BF4+BK4+BP4+BU4+BZ4+CE4+CO4+CT4+CY4+DD4+DI4+DN4+DS4+DX4+EC4+EH4+EL4+EQ4+EV4+FA4+FK4+FP4+FU4+S4+AM4+AR4+AW4+BB4+BG4+BL4+BQ4+BV4+CA4+CF4+CP4+CU4+CZ4+DE4+DJ4+DO4+DT4+DY4+ED4+EI4+EM4+ER4+EW4+FB4+FL4+FQ4+FV4)/E4</f>
        <v>0.98400574601895485</v>
      </c>
      <c r="HQ4" s="50">
        <f>(T4+AN4+AS4+AX4+BC4+BH4+BM4+BR4+BW4+CB4+CG4+CQ4+CV4+DA4+DF4+DK4+DP4+DU4+DZ4+EE4+EJ4+EN4+ES4+EX4+FC4+FM4+FR4+FW4)/E4</f>
        <v>0.5630397841739222</v>
      </c>
      <c r="HR4" s="49">
        <f>(U4+AO4+AT4)/E4</f>
        <v>2.7328626736506489E-2</v>
      </c>
      <c r="HS4" s="49">
        <f>(FY4+GD4)/D4</f>
        <v>0.98802066161116608</v>
      </c>
      <c r="HT4" s="49">
        <f>(FZ4+GE4)/D4</f>
        <v>0.88086602923398183</v>
      </c>
      <c r="HU4" s="49">
        <f>(GB4+GG4)/D4</f>
        <v>0.1533135509396637</v>
      </c>
      <c r="HV4" s="49">
        <f>(GI4+GN4+GS4+GX4)/C4</f>
        <v>0.69902349415063336</v>
      </c>
      <c r="HW4" s="49">
        <f>(GJ4+GO4+GT4+GY4)/C4</f>
        <v>0.51580779271004551</v>
      </c>
    </row>
    <row r="5" spans="1:256" s="35" customFormat="1" x14ac:dyDescent="0.25">
      <c r="A5" s="30"/>
      <c r="B5" s="31"/>
      <c r="C5" s="31"/>
      <c r="D5" s="31"/>
      <c r="E5" s="32"/>
      <c r="F5" s="31"/>
      <c r="G5" s="31"/>
      <c r="H5" s="33"/>
      <c r="I5" s="34"/>
      <c r="J5" s="33"/>
      <c r="K5" s="30"/>
      <c r="L5" s="30"/>
      <c r="M5" s="30"/>
      <c r="N5" s="30"/>
      <c r="O5" s="30"/>
      <c r="P5" s="30"/>
      <c r="HC5" s="36"/>
      <c r="HD5" s="30"/>
      <c r="HE5" s="30"/>
      <c r="HF5" s="30"/>
      <c r="HG5" s="30"/>
      <c r="HH5" s="30"/>
      <c r="HI5" s="30"/>
      <c r="HJ5" s="30"/>
      <c r="HK5" s="36"/>
      <c r="HL5" s="36"/>
      <c r="HM5" s="36"/>
      <c r="HN5" s="36"/>
      <c r="HO5" s="36"/>
      <c r="HP5" s="36"/>
      <c r="HQ5" s="36"/>
      <c r="HR5" s="36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7" spans="1:256" x14ac:dyDescent="0.25">
      <c r="H7" s="37"/>
      <c r="I7" s="37"/>
    </row>
  </sheetData>
  <mergeCells count="54">
    <mergeCell ref="C2:G2"/>
    <mergeCell ref="B2:B3"/>
    <mergeCell ref="HS2:HU2"/>
    <mergeCell ref="HV2:HW2"/>
    <mergeCell ref="GS2:GW2"/>
    <mergeCell ref="GX2:HB2"/>
    <mergeCell ref="HG2:HJ2"/>
    <mergeCell ref="HK2:HN2"/>
    <mergeCell ref="HO2:HR2"/>
    <mergeCell ref="FT2:FX2"/>
    <mergeCell ref="FY2:GC2"/>
    <mergeCell ref="GD2:GH2"/>
    <mergeCell ref="GI2:GM2"/>
    <mergeCell ref="GN2:GR2"/>
    <mergeCell ref="EU2:EY2"/>
    <mergeCell ref="EZ2:FD2"/>
    <mergeCell ref="FE2:FI2"/>
    <mergeCell ref="FJ2:FN2"/>
    <mergeCell ref="FO2:FS2"/>
    <mergeCell ref="DW2:EA2"/>
    <mergeCell ref="EB2:EF2"/>
    <mergeCell ref="EG2:EJ2"/>
    <mergeCell ref="EK2:EO2"/>
    <mergeCell ref="EP2:ET2"/>
    <mergeCell ref="HC1:HF1"/>
    <mergeCell ref="HG1:HJ1"/>
    <mergeCell ref="HK1:HW1"/>
    <mergeCell ref="Q2:U2"/>
    <mergeCell ref="V2:Z2"/>
    <mergeCell ref="AA2:AE2"/>
    <mergeCell ref="AF2:AJ2"/>
    <mergeCell ref="AK2:AO2"/>
    <mergeCell ref="AP2:AT2"/>
    <mergeCell ref="AU2:AY2"/>
    <mergeCell ref="AZ2:BD2"/>
    <mergeCell ref="BE2:BI2"/>
    <mergeCell ref="BJ2:BN2"/>
    <mergeCell ref="BO2:BS2"/>
    <mergeCell ref="A1:A3"/>
    <mergeCell ref="B1:G1"/>
    <mergeCell ref="H1:K2"/>
    <mergeCell ref="L1:P2"/>
    <mergeCell ref="Q1:HB1"/>
    <mergeCell ref="BT2:BX2"/>
    <mergeCell ref="BY2:CC2"/>
    <mergeCell ref="CD2:CH2"/>
    <mergeCell ref="CI2:CM2"/>
    <mergeCell ref="CN2:CR2"/>
    <mergeCell ref="CS2:CW2"/>
    <mergeCell ref="CX2:DB2"/>
    <mergeCell ref="DC2:DG2"/>
    <mergeCell ref="DH2:DL2"/>
    <mergeCell ref="DM2:DQ2"/>
    <mergeCell ref="DR2:DV2"/>
  </mergeCells>
  <pageMargins left="0.15763888888888899" right="0.15763888888888899" top="0.196527777777778" bottom="0.196527777777778" header="0.51180555555555496" footer="0.51180555555555496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</vt:lpstr>
      <vt:lpstr>Plan!Excel_BuiltIn__FilterDatabase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Lais</dc:creator>
  <dc:description/>
  <cp:lastModifiedBy>Usuario</cp:lastModifiedBy>
  <cp:revision>2</cp:revision>
  <dcterms:created xsi:type="dcterms:W3CDTF">2022-06-13T21:12:09Z</dcterms:created>
  <dcterms:modified xsi:type="dcterms:W3CDTF">2022-07-11T12:36:26Z</dcterms:modified>
  <dc:language>pt-BR</dc:language>
</cp:coreProperties>
</file>